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Games" sheetId="1" r:id="rId1"/>
    <sheet name="Parameters" sheetId="2" r:id="rId2"/>
  </sheets>
  <definedNames>
    <definedName name="between_games">'Parameters'!$B$4</definedName>
    <definedName name="game_length">'Parameters'!$B$3</definedName>
    <definedName name="team_a1">'Games'!$I$2</definedName>
    <definedName name="team_a2">'Games'!$J$2</definedName>
    <definedName name="team_a3">'Games'!$I$3</definedName>
    <definedName name="team_a4">'Games'!$J$3</definedName>
    <definedName name="team_b1">'Games'!$I$4</definedName>
    <definedName name="team_b2">'Games'!$J$4</definedName>
    <definedName name="team_b3">'Games'!$I$5</definedName>
    <definedName name="team_b4">'Games'!$J$5</definedName>
    <definedName name="team_c1">'Games'!$I$6</definedName>
    <definedName name="team_c2">'Games'!$J$6</definedName>
    <definedName name="team_c3">'Games'!$I$7</definedName>
    <definedName name="team_c4">'Games'!$J$7</definedName>
    <definedName name="team_d1">'Games'!$I$8</definedName>
    <definedName name="team_d2">'Games'!$J$8</definedName>
    <definedName name="team_d3">'Games'!$I$9</definedName>
    <definedName name="team_d4">'Games'!$J$9</definedName>
    <definedName name="Excel_BuiltIn_Print_Area" localSheetId="0">NA()</definedName>
    <definedName name="Excel_BuiltIn_Sheet_Title" localSheetId="0">"Sheet1"</definedName>
    <definedName name="Excel_BuiltIn_Print_Area" localSheetId="1">NA()</definedName>
    <definedName name="Excel_BuiltIn_Sheet_Title" localSheetId="1">"Sheet2"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<sst xmlns="http://schemas.openxmlformats.org/spreadsheetml/2006/main" count="147" uniqueCount="87">
  <si>
    <t>start_date</t>
  </si>
  <si>
    <t>start_time</t>
  </si>
  <si>
    <t>end_date</t>
  </si>
  <si>
    <t>end_time</t>
  </si>
  <si>
    <t>group</t>
  </si>
  <si>
    <t>id</t>
  </si>
  <si>
    <t>field</t>
  </si>
  <si>
    <t>referee</t>
  </si>
  <si>
    <t>home</t>
  </si>
  <si>
    <t>visitor</t>
  </si>
  <si>
    <t>score_home</t>
  </si>
  <si>
    <t>score_visitor</t>
  </si>
  <si>
    <t>Group A</t>
  </si>
  <si>
    <t>Field 1</t>
  </si>
  <si>
    <t>Daniela</t>
  </si>
  <si>
    <t>Team A</t>
  </si>
  <si>
    <t>Team B</t>
  </si>
  <si>
    <t>Field 2</t>
  </si>
  <si>
    <t>Tim</t>
  </si>
  <si>
    <t>Team C</t>
  </si>
  <si>
    <t>Team D</t>
  </si>
  <si>
    <t>Group B</t>
  </si>
  <si>
    <t>Field 3</t>
  </si>
  <si>
    <t>Jonas</t>
  </si>
  <si>
    <t>Team E</t>
  </si>
  <si>
    <t>Team F</t>
  </si>
  <si>
    <t>Field 4</t>
  </si>
  <si>
    <t>Liisa</t>
  </si>
  <si>
    <t>Team G</t>
  </si>
  <si>
    <t>Team H</t>
  </si>
  <si>
    <t>Group C</t>
  </si>
  <si>
    <t>Team I</t>
  </si>
  <si>
    <t>Team J</t>
  </si>
  <si>
    <t>Team K</t>
  </si>
  <si>
    <t>Team L</t>
  </si>
  <si>
    <t>Group D</t>
  </si>
  <si>
    <t>Team M</t>
  </si>
  <si>
    <t>Team N</t>
  </si>
  <si>
    <t>Team O</t>
  </si>
  <si>
    <t>Team P</t>
  </si>
  <si>
    <t>Oliver</t>
  </si>
  <si>
    <t>Annie</t>
  </si>
  <si>
    <t>Tove</t>
  </si>
  <si>
    <t>Pekka</t>
  </si>
  <si>
    <t>Group 1-4</t>
  </si>
  <si>
    <t>@Group A:1</t>
  </si>
  <si>
    <t>@Group B:1</t>
  </si>
  <si>
    <t>@Group C:1</t>
  </si>
  <si>
    <t>@Group D:1</t>
  </si>
  <si>
    <t>Group 5-8</t>
  </si>
  <si>
    <t>@Group A:2</t>
  </si>
  <si>
    <t>@Group B:2</t>
  </si>
  <si>
    <t>@Group C:2</t>
  </si>
  <si>
    <t>@Group D:2</t>
  </si>
  <si>
    <t>Group 9-12</t>
  </si>
  <si>
    <t>@Group A:3</t>
  </si>
  <si>
    <t>@Group B:3</t>
  </si>
  <si>
    <t>@Group C:3</t>
  </si>
  <si>
    <t>@Group D:3</t>
  </si>
  <si>
    <t>Group 13-16</t>
  </si>
  <si>
    <t>@Group A:4</t>
  </si>
  <si>
    <t>@Group B:4</t>
  </si>
  <si>
    <t>@Group C:4</t>
  </si>
  <si>
    <t>@Group D:4</t>
  </si>
  <si>
    <t>Vera</t>
  </si>
  <si>
    <t>+25</t>
  </si>
  <si>
    <t>+26</t>
  </si>
  <si>
    <t>Harold</t>
  </si>
  <si>
    <t>-25</t>
  </si>
  <si>
    <t>-26</t>
  </si>
  <si>
    <t>Veronika</t>
  </si>
  <si>
    <t>+27</t>
  </si>
  <si>
    <t>+28</t>
  </si>
  <si>
    <t>Mirja</t>
  </si>
  <si>
    <t>-27</t>
  </si>
  <si>
    <t>-28</t>
  </si>
  <si>
    <t>+29</t>
  </si>
  <si>
    <t>+30</t>
  </si>
  <si>
    <t>-29</t>
  </si>
  <si>
    <t>-30</t>
  </si>
  <si>
    <t>+31</t>
  </si>
  <si>
    <t>+32</t>
  </si>
  <si>
    <t>-31</t>
  </si>
  <si>
    <t>-32</t>
  </si>
  <si>
    <t>Parameters</t>
  </si>
  <si>
    <t>Game length</t>
  </si>
  <si>
    <t>Time between games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</si>
</sst>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YYYY"/>
    <numFmt numFmtId="166" formatCode="H:MM"/>
    <numFmt numFmtId="167" formatCode="HH:MM:SS"/>
  </numFmts>
  <fonts count="2">
    <font>
      <sz val="10"/>
      <color indexed="8"/>
      <name val="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7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" workbookViewId="0" topLeftCell="A1">
      <selection activeCell="A2" sqref="A2"/>
    </sheetView>
  </sheetViews>
  <sheetFormatPr defaultColWidth="9.00390625" defaultRowHeight="12.75"/>
  <cols>
    <col min="1" max="4" width="9.125" style="1" customWidth="1"/>
    <col min="5" max="5" width="12.375" style="1" customWidth="1"/>
    <col min="6" max="8" width="9.125" style="1" customWidth="1"/>
    <col min="9" max="10" width="12.875" style="1" customWidth="1"/>
    <col min="11" max="13" width="9.125" style="1" customWidth="1"/>
    <col min="14" max="14" width="18.375" style="1" customWidth="1"/>
    <col min="15" max="16384" width="9.125" style="1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6" ht="14.25">
      <c r="A2" s="2">
        <v>42736</v>
      </c>
      <c r="B2" s="3">
        <v>0.375</v>
      </c>
      <c r="C2" s="4">
        <f aca="true" t="shared" si="0" ref="C2:C41">A2</f>
        <v>42736</v>
      </c>
      <c r="D2" s="5">
        <f aca="true" t="shared" si="1" ref="D2:D41">B2+game_length</f>
        <v>0.4097222222222222</v>
      </c>
      <c r="E2" s="1" t="s">
        <v>12</v>
      </c>
      <c r="F2" s="1">
        <v>1</v>
      </c>
      <c r="G2" s="1" t="s">
        <v>13</v>
      </c>
      <c r="H2" s="1" t="s">
        <v>14</v>
      </c>
      <c r="I2" s="6" t="s">
        <v>15</v>
      </c>
      <c r="J2" s="6" t="s">
        <v>16</v>
      </c>
      <c r="P2" s="5"/>
    </row>
    <row r="3" spans="1:16" ht="14.25">
      <c r="A3" s="4">
        <f aca="true" t="shared" si="2" ref="A3:A41">A2</f>
        <v>42736</v>
      </c>
      <c r="B3" s="5">
        <f aca="true" t="shared" si="3" ref="B3:B5">B2</f>
        <v>0.375</v>
      </c>
      <c r="C3" s="4">
        <f t="shared" si="0"/>
        <v>42736</v>
      </c>
      <c r="D3" s="5">
        <f t="shared" si="1"/>
        <v>0.4097222222222222</v>
      </c>
      <c r="E3" s="1" t="s">
        <v>12</v>
      </c>
      <c r="F3" s="1">
        <f aca="true" t="shared" si="4" ref="F3:F41">F2+1</f>
        <v>2</v>
      </c>
      <c r="G3" s="1" t="s">
        <v>17</v>
      </c>
      <c r="H3" s="1" t="s">
        <v>18</v>
      </c>
      <c r="I3" s="6" t="s">
        <v>19</v>
      </c>
      <c r="J3" s="6" t="s">
        <v>20</v>
      </c>
      <c r="P3" s="5"/>
    </row>
    <row r="4" spans="1:16" ht="14.25">
      <c r="A4" s="4">
        <f t="shared" si="2"/>
        <v>42736</v>
      </c>
      <c r="B4" s="5">
        <f t="shared" si="3"/>
        <v>0.375</v>
      </c>
      <c r="C4" s="4">
        <f t="shared" si="0"/>
        <v>42736</v>
      </c>
      <c r="D4" s="5">
        <f t="shared" si="1"/>
        <v>0.4097222222222222</v>
      </c>
      <c r="E4" s="1" t="s">
        <v>21</v>
      </c>
      <c r="F4" s="1">
        <f t="shared" si="4"/>
        <v>3</v>
      </c>
      <c r="G4" s="1" t="s">
        <v>22</v>
      </c>
      <c r="H4" s="1" t="s">
        <v>23</v>
      </c>
      <c r="I4" s="6" t="s">
        <v>24</v>
      </c>
      <c r="J4" s="6" t="s">
        <v>25</v>
      </c>
      <c r="P4" s="5"/>
    </row>
    <row r="5" spans="1:16" ht="14.25">
      <c r="A5" s="4">
        <f t="shared" si="2"/>
        <v>42736</v>
      </c>
      <c r="B5" s="5">
        <f t="shared" si="3"/>
        <v>0.375</v>
      </c>
      <c r="C5" s="4">
        <f t="shared" si="0"/>
        <v>42736</v>
      </c>
      <c r="D5" s="5">
        <f t="shared" si="1"/>
        <v>0.4097222222222222</v>
      </c>
      <c r="E5" s="1" t="s">
        <v>21</v>
      </c>
      <c r="F5" s="1">
        <f t="shared" si="4"/>
        <v>4</v>
      </c>
      <c r="G5" s="1" t="s">
        <v>26</v>
      </c>
      <c r="H5" s="1" t="s">
        <v>27</v>
      </c>
      <c r="I5" s="6" t="s">
        <v>28</v>
      </c>
      <c r="J5" s="6" t="s">
        <v>29</v>
      </c>
      <c r="P5" s="5"/>
    </row>
    <row r="6" spans="1:16" ht="14.25">
      <c r="A6" s="4">
        <f t="shared" si="2"/>
        <v>42736</v>
      </c>
      <c r="B6" s="5">
        <f>B2+game_length+between_games</f>
        <v>0.41666666666666663</v>
      </c>
      <c r="C6" s="4">
        <f t="shared" si="0"/>
        <v>42736</v>
      </c>
      <c r="D6" s="5">
        <f t="shared" si="1"/>
        <v>0.45138888888888884</v>
      </c>
      <c r="E6" s="1" t="s">
        <v>30</v>
      </c>
      <c r="F6" s="1">
        <f t="shared" si="4"/>
        <v>5</v>
      </c>
      <c r="G6" s="1" t="str">
        <f aca="true" t="shared" si="5" ref="G6:G41">G2</f>
        <v>Field 1</v>
      </c>
      <c r="H6" s="1" t="s">
        <v>14</v>
      </c>
      <c r="I6" s="6" t="s">
        <v>31</v>
      </c>
      <c r="J6" s="6" t="s">
        <v>32</v>
      </c>
      <c r="P6" s="5"/>
    </row>
    <row r="7" spans="1:16" ht="14.25">
      <c r="A7" s="4">
        <f t="shared" si="2"/>
        <v>42736</v>
      </c>
      <c r="B7" s="5">
        <f aca="true" t="shared" si="6" ref="B7:B9">B6</f>
        <v>0.41666666666666663</v>
      </c>
      <c r="C7" s="4">
        <f t="shared" si="0"/>
        <v>42736</v>
      </c>
      <c r="D7" s="5">
        <f t="shared" si="1"/>
        <v>0.45138888888888884</v>
      </c>
      <c r="E7" s="1" t="s">
        <v>30</v>
      </c>
      <c r="F7" s="1">
        <f t="shared" si="4"/>
        <v>6</v>
      </c>
      <c r="G7" s="1" t="str">
        <f t="shared" si="5"/>
        <v>Field 2</v>
      </c>
      <c r="H7" s="1" t="s">
        <v>18</v>
      </c>
      <c r="I7" s="6" t="s">
        <v>33</v>
      </c>
      <c r="J7" s="6" t="s">
        <v>34</v>
      </c>
      <c r="P7" s="5"/>
    </row>
    <row r="8" spans="1:16" ht="14.25">
      <c r="A8" s="4">
        <f t="shared" si="2"/>
        <v>42736</v>
      </c>
      <c r="B8" s="5">
        <f t="shared" si="6"/>
        <v>0.41666666666666663</v>
      </c>
      <c r="C8" s="4">
        <f t="shared" si="0"/>
        <v>42736</v>
      </c>
      <c r="D8" s="5">
        <f t="shared" si="1"/>
        <v>0.45138888888888884</v>
      </c>
      <c r="E8" s="1" t="s">
        <v>35</v>
      </c>
      <c r="F8" s="1">
        <f t="shared" si="4"/>
        <v>7</v>
      </c>
      <c r="G8" s="1" t="str">
        <f t="shared" si="5"/>
        <v>Field 3</v>
      </c>
      <c r="H8" s="1" t="s">
        <v>23</v>
      </c>
      <c r="I8" s="6" t="s">
        <v>36</v>
      </c>
      <c r="J8" s="6" t="s">
        <v>37</v>
      </c>
      <c r="P8" s="5"/>
    </row>
    <row r="9" spans="1:16" ht="14.25">
      <c r="A9" s="4">
        <f t="shared" si="2"/>
        <v>42736</v>
      </c>
      <c r="B9" s="5">
        <f t="shared" si="6"/>
        <v>0.41666666666666663</v>
      </c>
      <c r="C9" s="4">
        <f t="shared" si="0"/>
        <v>42736</v>
      </c>
      <c r="D9" s="5">
        <f t="shared" si="1"/>
        <v>0.45138888888888884</v>
      </c>
      <c r="E9" s="1" t="s">
        <v>35</v>
      </c>
      <c r="F9" s="1">
        <f t="shared" si="4"/>
        <v>8</v>
      </c>
      <c r="G9" s="1" t="str">
        <f t="shared" si="5"/>
        <v>Field 4</v>
      </c>
      <c r="H9" s="1" t="s">
        <v>27</v>
      </c>
      <c r="I9" s="6" t="s">
        <v>38</v>
      </c>
      <c r="J9" s="6" t="s">
        <v>39</v>
      </c>
      <c r="P9" s="5"/>
    </row>
    <row r="10" spans="1:16" ht="14.25">
      <c r="A10" s="4">
        <f t="shared" si="2"/>
        <v>42736</v>
      </c>
      <c r="B10" s="5">
        <f>B6+game_length+between_games</f>
        <v>0.45833333333333326</v>
      </c>
      <c r="C10" s="4">
        <f t="shared" si="0"/>
        <v>42736</v>
      </c>
      <c r="D10" s="5">
        <f t="shared" si="1"/>
        <v>0.49305555555555547</v>
      </c>
      <c r="E10" s="1" t="s">
        <v>12</v>
      </c>
      <c r="F10" s="1">
        <f t="shared" si="4"/>
        <v>9</v>
      </c>
      <c r="G10" s="1" t="str">
        <f t="shared" si="5"/>
        <v>Field 1</v>
      </c>
      <c r="H10" s="1" t="s">
        <v>14</v>
      </c>
      <c r="I10" s="1" t="str">
        <f>team_a1</f>
        <v>Team A</v>
      </c>
      <c r="J10" s="1" t="str">
        <f>team_a3</f>
        <v>Team C</v>
      </c>
      <c r="P10" s="5"/>
    </row>
    <row r="11" spans="1:10" ht="14.25">
      <c r="A11" s="4">
        <f t="shared" si="2"/>
        <v>42736</v>
      </c>
      <c r="B11" s="5">
        <f aca="true" t="shared" si="7" ref="B11:B13">B10</f>
        <v>0.45833333333333326</v>
      </c>
      <c r="C11" s="4">
        <f t="shared" si="0"/>
        <v>42736</v>
      </c>
      <c r="D11" s="5">
        <f t="shared" si="1"/>
        <v>0.49305555555555547</v>
      </c>
      <c r="E11" s="1" t="s">
        <v>12</v>
      </c>
      <c r="F11" s="1">
        <f t="shared" si="4"/>
        <v>10</v>
      </c>
      <c r="G11" s="1" t="str">
        <f t="shared" si="5"/>
        <v>Field 2</v>
      </c>
      <c r="H11" s="1" t="s">
        <v>18</v>
      </c>
      <c r="I11" s="1" t="str">
        <f>team_a2</f>
        <v>Team B</v>
      </c>
      <c r="J11" s="1" t="str">
        <f>team_a4</f>
        <v>Team D</v>
      </c>
    </row>
    <row r="12" spans="1:10" ht="14.25">
      <c r="A12" s="4">
        <f t="shared" si="2"/>
        <v>42736</v>
      </c>
      <c r="B12" s="5">
        <f t="shared" si="7"/>
        <v>0.45833333333333326</v>
      </c>
      <c r="C12" s="4">
        <f t="shared" si="0"/>
        <v>42736</v>
      </c>
      <c r="D12" s="5">
        <f t="shared" si="1"/>
        <v>0.49305555555555547</v>
      </c>
      <c r="E12" s="1" t="s">
        <v>21</v>
      </c>
      <c r="F12" s="1">
        <f t="shared" si="4"/>
        <v>11</v>
      </c>
      <c r="G12" s="1" t="str">
        <f t="shared" si="5"/>
        <v>Field 3</v>
      </c>
      <c r="H12" s="1" t="s">
        <v>23</v>
      </c>
      <c r="I12" s="1" t="str">
        <f>team_b1</f>
        <v>Team E</v>
      </c>
      <c r="J12" s="1" t="str">
        <f>team_b3</f>
        <v>Team G</v>
      </c>
    </row>
    <row r="13" spans="1:10" ht="14.25">
      <c r="A13" s="4">
        <f t="shared" si="2"/>
        <v>42736</v>
      </c>
      <c r="B13" s="5">
        <f t="shared" si="7"/>
        <v>0.45833333333333326</v>
      </c>
      <c r="C13" s="4">
        <f t="shared" si="0"/>
        <v>42736</v>
      </c>
      <c r="D13" s="5">
        <f t="shared" si="1"/>
        <v>0.49305555555555547</v>
      </c>
      <c r="E13" s="1" t="s">
        <v>21</v>
      </c>
      <c r="F13" s="1">
        <f t="shared" si="4"/>
        <v>12</v>
      </c>
      <c r="G13" s="1" t="str">
        <f t="shared" si="5"/>
        <v>Field 4</v>
      </c>
      <c r="H13" s="1" t="s">
        <v>27</v>
      </c>
      <c r="I13" s="1" t="str">
        <f>team_b2</f>
        <v>Team F</v>
      </c>
      <c r="J13" s="1" t="str">
        <f>team_b4</f>
        <v>Team H</v>
      </c>
    </row>
    <row r="14" spans="1:10" ht="14.25">
      <c r="A14" s="4">
        <f t="shared" si="2"/>
        <v>42736</v>
      </c>
      <c r="B14" s="5">
        <f>B10+game_length+between_games</f>
        <v>0.4999999999999999</v>
      </c>
      <c r="C14" s="4">
        <f t="shared" si="0"/>
        <v>42736</v>
      </c>
      <c r="D14" s="5">
        <f t="shared" si="1"/>
        <v>0.5347222222222221</v>
      </c>
      <c r="E14" s="1" t="s">
        <v>30</v>
      </c>
      <c r="F14" s="1">
        <f t="shared" si="4"/>
        <v>13</v>
      </c>
      <c r="G14" s="1" t="str">
        <f t="shared" si="5"/>
        <v>Field 1</v>
      </c>
      <c r="H14" s="1" t="s">
        <v>14</v>
      </c>
      <c r="I14" s="1" t="str">
        <f>team_c1</f>
        <v>Team I</v>
      </c>
      <c r="J14" s="1" t="str">
        <f>team_c3</f>
        <v>Team K</v>
      </c>
    </row>
    <row r="15" spans="1:10" ht="14.25">
      <c r="A15" s="4">
        <f t="shared" si="2"/>
        <v>42736</v>
      </c>
      <c r="B15" s="5">
        <f aca="true" t="shared" si="8" ref="B15:B17">B14</f>
        <v>0.4999999999999999</v>
      </c>
      <c r="C15" s="4">
        <f t="shared" si="0"/>
        <v>42736</v>
      </c>
      <c r="D15" s="5">
        <f t="shared" si="1"/>
        <v>0.5347222222222221</v>
      </c>
      <c r="E15" s="1" t="s">
        <v>30</v>
      </c>
      <c r="F15" s="1">
        <f t="shared" si="4"/>
        <v>14</v>
      </c>
      <c r="G15" s="1" t="str">
        <f t="shared" si="5"/>
        <v>Field 2</v>
      </c>
      <c r="H15" s="1" t="s">
        <v>18</v>
      </c>
      <c r="I15" s="1" t="str">
        <f>team_c2</f>
        <v>Team J</v>
      </c>
      <c r="J15" s="1" t="str">
        <f>team_c4</f>
        <v>Team L</v>
      </c>
    </row>
    <row r="16" spans="1:10" ht="14.25">
      <c r="A16" s="4">
        <f t="shared" si="2"/>
        <v>42736</v>
      </c>
      <c r="B16" s="5">
        <f t="shared" si="8"/>
        <v>0.4999999999999999</v>
      </c>
      <c r="C16" s="4">
        <f t="shared" si="0"/>
        <v>42736</v>
      </c>
      <c r="D16" s="5">
        <f t="shared" si="1"/>
        <v>0.5347222222222221</v>
      </c>
      <c r="E16" s="1" t="s">
        <v>35</v>
      </c>
      <c r="F16" s="1">
        <f t="shared" si="4"/>
        <v>15</v>
      </c>
      <c r="G16" s="1" t="str">
        <f t="shared" si="5"/>
        <v>Field 3</v>
      </c>
      <c r="H16" s="1" t="s">
        <v>23</v>
      </c>
      <c r="I16" s="1" t="str">
        <f>team_d1</f>
        <v>Team M</v>
      </c>
      <c r="J16" s="1" t="str">
        <f>team_d3</f>
        <v>Team O</v>
      </c>
    </row>
    <row r="17" spans="1:10" ht="14.25">
      <c r="A17" s="4">
        <f t="shared" si="2"/>
        <v>42736</v>
      </c>
      <c r="B17" s="5">
        <f t="shared" si="8"/>
        <v>0.4999999999999999</v>
      </c>
      <c r="C17" s="4">
        <f t="shared" si="0"/>
        <v>42736</v>
      </c>
      <c r="D17" s="5">
        <f t="shared" si="1"/>
        <v>0.5347222222222221</v>
      </c>
      <c r="E17" s="1" t="s">
        <v>35</v>
      </c>
      <c r="F17" s="1">
        <f t="shared" si="4"/>
        <v>16</v>
      </c>
      <c r="G17" s="1" t="str">
        <f t="shared" si="5"/>
        <v>Field 4</v>
      </c>
      <c r="H17" s="1" t="s">
        <v>27</v>
      </c>
      <c r="I17" s="1" t="str">
        <f>team_d2</f>
        <v>Team N</v>
      </c>
      <c r="J17" s="1" t="str">
        <f>team_d4</f>
        <v>Team P</v>
      </c>
    </row>
    <row r="18" spans="1:10" ht="14.25">
      <c r="A18" s="4">
        <f t="shared" si="2"/>
        <v>42736</v>
      </c>
      <c r="B18" s="5">
        <f>B14+game_length+between_games</f>
        <v>0.5416666666666665</v>
      </c>
      <c r="C18" s="4">
        <f t="shared" si="0"/>
        <v>42736</v>
      </c>
      <c r="D18" s="5">
        <f t="shared" si="1"/>
        <v>0.5763888888888887</v>
      </c>
      <c r="E18" s="1" t="s">
        <v>12</v>
      </c>
      <c r="F18" s="1">
        <f t="shared" si="4"/>
        <v>17</v>
      </c>
      <c r="G18" s="1" t="str">
        <f t="shared" si="5"/>
        <v>Field 1</v>
      </c>
      <c r="H18" s="1" t="s">
        <v>40</v>
      </c>
      <c r="I18" s="1" t="str">
        <f>team_a1</f>
        <v>Team A</v>
      </c>
      <c r="J18" s="1" t="str">
        <f>team_a4</f>
        <v>Team D</v>
      </c>
    </row>
    <row r="19" spans="1:10" ht="14.25">
      <c r="A19" s="4">
        <f t="shared" si="2"/>
        <v>42736</v>
      </c>
      <c r="B19" s="5">
        <f aca="true" t="shared" si="9" ref="B19:B21">B18</f>
        <v>0.5416666666666665</v>
      </c>
      <c r="C19" s="4">
        <f t="shared" si="0"/>
        <v>42736</v>
      </c>
      <c r="D19" s="5">
        <f t="shared" si="1"/>
        <v>0.5763888888888887</v>
      </c>
      <c r="E19" s="1" t="s">
        <v>12</v>
      </c>
      <c r="F19" s="1">
        <f t="shared" si="4"/>
        <v>18</v>
      </c>
      <c r="G19" s="1" t="str">
        <f t="shared" si="5"/>
        <v>Field 2</v>
      </c>
      <c r="H19" s="1" t="s">
        <v>41</v>
      </c>
      <c r="I19" s="1" t="str">
        <f>team_a2</f>
        <v>Team B</v>
      </c>
      <c r="J19" s="1" t="str">
        <f>team_a3</f>
        <v>Team C</v>
      </c>
    </row>
    <row r="20" spans="1:10" ht="14.25">
      <c r="A20" s="4">
        <f t="shared" si="2"/>
        <v>42736</v>
      </c>
      <c r="B20" s="5">
        <f t="shared" si="9"/>
        <v>0.5416666666666665</v>
      </c>
      <c r="C20" s="4">
        <f t="shared" si="0"/>
        <v>42736</v>
      </c>
      <c r="D20" s="5">
        <f t="shared" si="1"/>
        <v>0.5763888888888887</v>
      </c>
      <c r="E20" s="1" t="s">
        <v>21</v>
      </c>
      <c r="F20" s="1">
        <f t="shared" si="4"/>
        <v>19</v>
      </c>
      <c r="G20" s="1" t="str">
        <f t="shared" si="5"/>
        <v>Field 3</v>
      </c>
      <c r="H20" s="1" t="s">
        <v>42</v>
      </c>
      <c r="I20" s="1" t="str">
        <f>team_b1</f>
        <v>Team E</v>
      </c>
      <c r="J20" s="1" t="str">
        <f>team_b4</f>
        <v>Team H</v>
      </c>
    </row>
    <row r="21" spans="1:10" ht="14.25">
      <c r="A21" s="4">
        <f t="shared" si="2"/>
        <v>42736</v>
      </c>
      <c r="B21" s="5">
        <f t="shared" si="9"/>
        <v>0.5416666666666665</v>
      </c>
      <c r="C21" s="4">
        <f t="shared" si="0"/>
        <v>42736</v>
      </c>
      <c r="D21" s="5">
        <f t="shared" si="1"/>
        <v>0.5763888888888887</v>
      </c>
      <c r="E21" s="1" t="s">
        <v>21</v>
      </c>
      <c r="F21" s="1">
        <f t="shared" si="4"/>
        <v>20</v>
      </c>
      <c r="G21" s="1" t="str">
        <f t="shared" si="5"/>
        <v>Field 4</v>
      </c>
      <c r="H21" s="1" t="s">
        <v>43</v>
      </c>
      <c r="I21" s="1" t="str">
        <f>team_b2</f>
        <v>Team F</v>
      </c>
      <c r="J21" s="1" t="str">
        <f>team_b3</f>
        <v>Team G</v>
      </c>
    </row>
    <row r="22" spans="1:10" ht="14.25">
      <c r="A22" s="4">
        <f t="shared" si="2"/>
        <v>42736</v>
      </c>
      <c r="B22" s="5">
        <f>B18+game_length+between_games</f>
        <v>0.5833333333333331</v>
      </c>
      <c r="C22" s="4">
        <f t="shared" si="0"/>
        <v>42736</v>
      </c>
      <c r="D22" s="5">
        <f t="shared" si="1"/>
        <v>0.6180555555555554</v>
      </c>
      <c r="E22" s="1" t="s">
        <v>30</v>
      </c>
      <c r="F22" s="1">
        <f t="shared" si="4"/>
        <v>21</v>
      </c>
      <c r="G22" s="1" t="str">
        <f t="shared" si="5"/>
        <v>Field 1</v>
      </c>
      <c r="H22" s="1" t="s">
        <v>40</v>
      </c>
      <c r="I22" s="1" t="str">
        <f>team_c1</f>
        <v>Team I</v>
      </c>
      <c r="J22" s="1" t="str">
        <f>team_c4</f>
        <v>Team L</v>
      </c>
    </row>
    <row r="23" spans="1:10" ht="14.25">
      <c r="A23" s="4">
        <f t="shared" si="2"/>
        <v>42736</v>
      </c>
      <c r="B23" s="5">
        <f aca="true" t="shared" si="10" ref="B23:B25">B22</f>
        <v>0.5833333333333331</v>
      </c>
      <c r="C23" s="4">
        <f t="shared" si="0"/>
        <v>42736</v>
      </c>
      <c r="D23" s="5">
        <f t="shared" si="1"/>
        <v>0.6180555555555554</v>
      </c>
      <c r="E23" s="1" t="s">
        <v>30</v>
      </c>
      <c r="F23" s="1">
        <f t="shared" si="4"/>
        <v>22</v>
      </c>
      <c r="G23" s="1" t="str">
        <f t="shared" si="5"/>
        <v>Field 2</v>
      </c>
      <c r="H23" s="1" t="s">
        <v>41</v>
      </c>
      <c r="I23" s="1" t="str">
        <f>team_c2</f>
        <v>Team J</v>
      </c>
      <c r="J23" s="1" t="str">
        <f>team_c3</f>
        <v>Team K</v>
      </c>
    </row>
    <row r="24" spans="1:10" ht="14.25">
      <c r="A24" s="4">
        <f t="shared" si="2"/>
        <v>42736</v>
      </c>
      <c r="B24" s="5">
        <f t="shared" si="10"/>
        <v>0.5833333333333331</v>
      </c>
      <c r="C24" s="4">
        <f t="shared" si="0"/>
        <v>42736</v>
      </c>
      <c r="D24" s="5">
        <f t="shared" si="1"/>
        <v>0.6180555555555554</v>
      </c>
      <c r="E24" s="1" t="s">
        <v>35</v>
      </c>
      <c r="F24" s="1">
        <f t="shared" si="4"/>
        <v>23</v>
      </c>
      <c r="G24" s="1" t="str">
        <f t="shared" si="5"/>
        <v>Field 3</v>
      </c>
      <c r="H24" s="1" t="s">
        <v>42</v>
      </c>
      <c r="I24" s="1" t="str">
        <f>team_d1</f>
        <v>Team M</v>
      </c>
      <c r="J24" s="1" t="str">
        <f>team_d4</f>
        <v>Team P</v>
      </c>
    </row>
    <row r="25" spans="1:10" ht="14.25">
      <c r="A25" s="4">
        <f t="shared" si="2"/>
        <v>42736</v>
      </c>
      <c r="B25" s="5">
        <f t="shared" si="10"/>
        <v>0.5833333333333331</v>
      </c>
      <c r="C25" s="4">
        <f t="shared" si="0"/>
        <v>42736</v>
      </c>
      <c r="D25" s="5">
        <f t="shared" si="1"/>
        <v>0.6180555555555554</v>
      </c>
      <c r="E25" s="1" t="s">
        <v>35</v>
      </c>
      <c r="F25" s="1">
        <f t="shared" si="4"/>
        <v>24</v>
      </c>
      <c r="G25" s="1" t="str">
        <f t="shared" si="5"/>
        <v>Field 4</v>
      </c>
      <c r="H25" s="1" t="s">
        <v>43</v>
      </c>
      <c r="I25" s="1" t="str">
        <f>team_d2</f>
        <v>Team N</v>
      </c>
      <c r="J25" s="1" t="str">
        <f>team_d3</f>
        <v>Team O</v>
      </c>
    </row>
    <row r="26" spans="1:10" ht="14.25">
      <c r="A26" s="4">
        <f t="shared" si="2"/>
        <v>42736</v>
      </c>
      <c r="B26" s="5">
        <f>B22+game_length+between_games</f>
        <v>0.6249999999999998</v>
      </c>
      <c r="C26" s="4">
        <f t="shared" si="0"/>
        <v>42736</v>
      </c>
      <c r="D26" s="5">
        <f t="shared" si="1"/>
        <v>0.659722222222222</v>
      </c>
      <c r="E26" s="1" t="s">
        <v>44</v>
      </c>
      <c r="F26" s="1">
        <f t="shared" si="4"/>
        <v>25</v>
      </c>
      <c r="G26" s="1" t="str">
        <f t="shared" si="5"/>
        <v>Field 1</v>
      </c>
      <c r="H26" s="1" t="s">
        <v>40</v>
      </c>
      <c r="I26" s="1" t="s">
        <v>45</v>
      </c>
      <c r="J26" s="1" t="s">
        <v>46</v>
      </c>
    </row>
    <row r="27" spans="1:10" ht="14.25">
      <c r="A27" s="4">
        <f t="shared" si="2"/>
        <v>42736</v>
      </c>
      <c r="B27" s="5">
        <f aca="true" t="shared" si="11" ref="B27:B29">B26</f>
        <v>0.6249999999999998</v>
      </c>
      <c r="C27" s="4">
        <f t="shared" si="0"/>
        <v>42736</v>
      </c>
      <c r="D27" s="5">
        <f t="shared" si="1"/>
        <v>0.659722222222222</v>
      </c>
      <c r="E27" s="1" t="s">
        <v>44</v>
      </c>
      <c r="F27" s="1">
        <f t="shared" si="4"/>
        <v>26</v>
      </c>
      <c r="G27" s="1" t="str">
        <f t="shared" si="5"/>
        <v>Field 2</v>
      </c>
      <c r="H27" s="1" t="s">
        <v>41</v>
      </c>
      <c r="I27" s="1" t="s">
        <v>47</v>
      </c>
      <c r="J27" s="1" t="s">
        <v>48</v>
      </c>
    </row>
    <row r="28" spans="1:10" ht="14.25">
      <c r="A28" s="4">
        <f t="shared" si="2"/>
        <v>42736</v>
      </c>
      <c r="B28" s="5">
        <f t="shared" si="11"/>
        <v>0.6249999999999998</v>
      </c>
      <c r="C28" s="4">
        <f t="shared" si="0"/>
        <v>42736</v>
      </c>
      <c r="D28" s="5">
        <f t="shared" si="1"/>
        <v>0.659722222222222</v>
      </c>
      <c r="E28" s="1" t="s">
        <v>49</v>
      </c>
      <c r="F28" s="1">
        <f t="shared" si="4"/>
        <v>27</v>
      </c>
      <c r="G28" s="1" t="str">
        <f t="shared" si="5"/>
        <v>Field 3</v>
      </c>
      <c r="H28" s="1" t="s">
        <v>42</v>
      </c>
      <c r="I28" s="1" t="s">
        <v>50</v>
      </c>
      <c r="J28" s="1" t="s">
        <v>51</v>
      </c>
    </row>
    <row r="29" spans="1:10" ht="14.25">
      <c r="A29" s="4">
        <f t="shared" si="2"/>
        <v>42736</v>
      </c>
      <c r="B29" s="5">
        <f t="shared" si="11"/>
        <v>0.6249999999999998</v>
      </c>
      <c r="C29" s="4">
        <f t="shared" si="0"/>
        <v>42736</v>
      </c>
      <c r="D29" s="5">
        <f t="shared" si="1"/>
        <v>0.659722222222222</v>
      </c>
      <c r="E29" s="1" t="s">
        <v>49</v>
      </c>
      <c r="F29" s="1">
        <f t="shared" si="4"/>
        <v>28</v>
      </c>
      <c r="G29" s="1" t="str">
        <f t="shared" si="5"/>
        <v>Field 4</v>
      </c>
      <c r="H29" s="1" t="s">
        <v>43</v>
      </c>
      <c r="I29" s="1" t="s">
        <v>52</v>
      </c>
      <c r="J29" s="1" t="s">
        <v>53</v>
      </c>
    </row>
    <row r="30" spans="1:10" ht="14.25">
      <c r="A30" s="4">
        <f t="shared" si="2"/>
        <v>42736</v>
      </c>
      <c r="B30" s="5">
        <f>B26+game_length+between_games</f>
        <v>0.6666666666666664</v>
      </c>
      <c r="C30" s="4">
        <f t="shared" si="0"/>
        <v>42736</v>
      </c>
      <c r="D30" s="5">
        <f t="shared" si="1"/>
        <v>0.7013888888888886</v>
      </c>
      <c r="E30" s="1" t="s">
        <v>54</v>
      </c>
      <c r="F30" s="1">
        <f t="shared" si="4"/>
        <v>29</v>
      </c>
      <c r="G30" s="1" t="str">
        <f t="shared" si="5"/>
        <v>Field 1</v>
      </c>
      <c r="H30" s="1" t="s">
        <v>40</v>
      </c>
      <c r="I30" s="1" t="s">
        <v>55</v>
      </c>
      <c r="J30" s="1" t="s">
        <v>56</v>
      </c>
    </row>
    <row r="31" spans="1:10" ht="14.25">
      <c r="A31" s="4">
        <f t="shared" si="2"/>
        <v>42736</v>
      </c>
      <c r="B31" s="5">
        <f aca="true" t="shared" si="12" ref="B31:B33">B30</f>
        <v>0.6666666666666664</v>
      </c>
      <c r="C31" s="4">
        <f t="shared" si="0"/>
        <v>42736</v>
      </c>
      <c r="D31" s="5">
        <f t="shared" si="1"/>
        <v>0.7013888888888886</v>
      </c>
      <c r="E31" s="1" t="s">
        <v>54</v>
      </c>
      <c r="F31" s="1">
        <f t="shared" si="4"/>
        <v>30</v>
      </c>
      <c r="G31" s="1" t="str">
        <f t="shared" si="5"/>
        <v>Field 2</v>
      </c>
      <c r="H31" s="1" t="s">
        <v>41</v>
      </c>
      <c r="I31" s="1" t="s">
        <v>57</v>
      </c>
      <c r="J31" s="1" t="s">
        <v>58</v>
      </c>
    </row>
    <row r="32" spans="1:10" ht="14.25">
      <c r="A32" s="4">
        <f t="shared" si="2"/>
        <v>42736</v>
      </c>
      <c r="B32" s="5">
        <f t="shared" si="12"/>
        <v>0.6666666666666664</v>
      </c>
      <c r="C32" s="4">
        <f t="shared" si="0"/>
        <v>42736</v>
      </c>
      <c r="D32" s="5">
        <f t="shared" si="1"/>
        <v>0.7013888888888886</v>
      </c>
      <c r="E32" s="1" t="s">
        <v>59</v>
      </c>
      <c r="F32" s="1">
        <f t="shared" si="4"/>
        <v>31</v>
      </c>
      <c r="G32" s="1" t="str">
        <f t="shared" si="5"/>
        <v>Field 3</v>
      </c>
      <c r="H32" s="1" t="s">
        <v>42</v>
      </c>
      <c r="I32" s="1" t="s">
        <v>60</v>
      </c>
      <c r="J32" s="1" t="s">
        <v>61</v>
      </c>
    </row>
    <row r="33" spans="1:10" ht="14.25">
      <c r="A33" s="4">
        <f t="shared" si="2"/>
        <v>42736</v>
      </c>
      <c r="B33" s="5">
        <f t="shared" si="12"/>
        <v>0.6666666666666664</v>
      </c>
      <c r="C33" s="4">
        <f t="shared" si="0"/>
        <v>42736</v>
      </c>
      <c r="D33" s="5">
        <f t="shared" si="1"/>
        <v>0.7013888888888886</v>
      </c>
      <c r="E33" s="1" t="s">
        <v>59</v>
      </c>
      <c r="F33" s="1">
        <f t="shared" si="4"/>
        <v>32</v>
      </c>
      <c r="G33" s="1" t="str">
        <f t="shared" si="5"/>
        <v>Field 4</v>
      </c>
      <c r="H33" s="1" t="s">
        <v>43</v>
      </c>
      <c r="I33" s="1" t="s">
        <v>62</v>
      </c>
      <c r="J33" s="1" t="s">
        <v>63</v>
      </c>
    </row>
    <row r="34" spans="1:10" ht="14.25">
      <c r="A34" s="4">
        <f t="shared" si="2"/>
        <v>42736</v>
      </c>
      <c r="B34" s="5">
        <f>B30+game_length+between_games</f>
        <v>0.708333333333333</v>
      </c>
      <c r="C34" s="4">
        <f t="shared" si="0"/>
        <v>42736</v>
      </c>
      <c r="D34" s="5">
        <f t="shared" si="1"/>
        <v>0.7430555555555552</v>
      </c>
      <c r="E34" s="1" t="s">
        <v>44</v>
      </c>
      <c r="F34" s="1">
        <f t="shared" si="4"/>
        <v>33</v>
      </c>
      <c r="G34" s="1" t="str">
        <f t="shared" si="5"/>
        <v>Field 1</v>
      </c>
      <c r="H34" s="1" t="s">
        <v>64</v>
      </c>
      <c r="I34" s="1" t="s">
        <v>65</v>
      </c>
      <c r="J34" s="1" t="s">
        <v>66</v>
      </c>
    </row>
    <row r="35" spans="1:10" ht="14.25">
      <c r="A35" s="4">
        <f t="shared" si="2"/>
        <v>42736</v>
      </c>
      <c r="B35" s="5">
        <f aca="true" t="shared" si="13" ref="B35:B37">B34</f>
        <v>0.708333333333333</v>
      </c>
      <c r="C35" s="4">
        <f t="shared" si="0"/>
        <v>42736</v>
      </c>
      <c r="D35" s="5">
        <f t="shared" si="1"/>
        <v>0.7430555555555552</v>
      </c>
      <c r="E35" s="1" t="s">
        <v>44</v>
      </c>
      <c r="F35" s="1">
        <f t="shared" si="4"/>
        <v>34</v>
      </c>
      <c r="G35" s="1" t="str">
        <f t="shared" si="5"/>
        <v>Field 2</v>
      </c>
      <c r="H35" s="1" t="s">
        <v>67</v>
      </c>
      <c r="I35" s="1" t="s">
        <v>68</v>
      </c>
      <c r="J35" s="1" t="s">
        <v>69</v>
      </c>
    </row>
    <row r="36" spans="1:10" ht="14.25">
      <c r="A36" s="4">
        <f t="shared" si="2"/>
        <v>42736</v>
      </c>
      <c r="B36" s="5">
        <f t="shared" si="13"/>
        <v>0.708333333333333</v>
      </c>
      <c r="C36" s="4">
        <f t="shared" si="0"/>
        <v>42736</v>
      </c>
      <c r="D36" s="5">
        <f t="shared" si="1"/>
        <v>0.7430555555555552</v>
      </c>
      <c r="E36" s="1" t="s">
        <v>49</v>
      </c>
      <c r="F36" s="1">
        <f t="shared" si="4"/>
        <v>35</v>
      </c>
      <c r="G36" s="1" t="str">
        <f t="shared" si="5"/>
        <v>Field 3</v>
      </c>
      <c r="H36" s="1" t="s">
        <v>70</v>
      </c>
      <c r="I36" s="1" t="s">
        <v>71</v>
      </c>
      <c r="J36" s="1" t="s">
        <v>72</v>
      </c>
    </row>
    <row r="37" spans="1:10" ht="14.25">
      <c r="A37" s="4">
        <f t="shared" si="2"/>
        <v>42736</v>
      </c>
      <c r="B37" s="5">
        <f t="shared" si="13"/>
        <v>0.708333333333333</v>
      </c>
      <c r="C37" s="4">
        <f t="shared" si="0"/>
        <v>42736</v>
      </c>
      <c r="D37" s="5">
        <f t="shared" si="1"/>
        <v>0.7430555555555552</v>
      </c>
      <c r="E37" s="1" t="s">
        <v>49</v>
      </c>
      <c r="F37" s="1">
        <f t="shared" si="4"/>
        <v>36</v>
      </c>
      <c r="G37" s="1" t="str">
        <f t="shared" si="5"/>
        <v>Field 4</v>
      </c>
      <c r="H37" s="1" t="s">
        <v>73</v>
      </c>
      <c r="I37" s="1" t="s">
        <v>74</v>
      </c>
      <c r="J37" s="1" t="s">
        <v>75</v>
      </c>
    </row>
    <row r="38" spans="1:10" ht="14.25">
      <c r="A38" s="4">
        <f t="shared" si="2"/>
        <v>42736</v>
      </c>
      <c r="B38" s="5">
        <f>B34+game_length+between_games</f>
        <v>0.7499999999999997</v>
      </c>
      <c r="C38" s="4">
        <f t="shared" si="0"/>
        <v>42736</v>
      </c>
      <c r="D38" s="5">
        <f t="shared" si="1"/>
        <v>0.7847222222222219</v>
      </c>
      <c r="E38" s="1" t="s">
        <v>54</v>
      </c>
      <c r="F38" s="1">
        <f t="shared" si="4"/>
        <v>37</v>
      </c>
      <c r="G38" s="1" t="str">
        <f t="shared" si="5"/>
        <v>Field 1</v>
      </c>
      <c r="H38" s="1" t="s">
        <v>64</v>
      </c>
      <c r="I38" s="1" t="s">
        <v>76</v>
      </c>
      <c r="J38" s="1" t="s">
        <v>77</v>
      </c>
    </row>
    <row r="39" spans="1:10" ht="14.25">
      <c r="A39" s="4">
        <f t="shared" si="2"/>
        <v>42736</v>
      </c>
      <c r="B39" s="5">
        <f aca="true" t="shared" si="14" ref="B39:B41">B38</f>
        <v>0.7499999999999997</v>
      </c>
      <c r="C39" s="4">
        <f t="shared" si="0"/>
        <v>42736</v>
      </c>
      <c r="D39" s="5">
        <f t="shared" si="1"/>
        <v>0.7847222222222219</v>
      </c>
      <c r="E39" s="1" t="s">
        <v>54</v>
      </c>
      <c r="F39" s="1">
        <f t="shared" si="4"/>
        <v>38</v>
      </c>
      <c r="G39" s="1" t="str">
        <f t="shared" si="5"/>
        <v>Field 2</v>
      </c>
      <c r="H39" s="1" t="s">
        <v>67</v>
      </c>
      <c r="I39" s="1" t="s">
        <v>78</v>
      </c>
      <c r="J39" s="1" t="s">
        <v>79</v>
      </c>
    </row>
    <row r="40" spans="1:10" ht="14.25">
      <c r="A40" s="4">
        <f t="shared" si="2"/>
        <v>42736</v>
      </c>
      <c r="B40" s="5">
        <f t="shared" si="14"/>
        <v>0.7499999999999997</v>
      </c>
      <c r="C40" s="4">
        <f t="shared" si="0"/>
        <v>42736</v>
      </c>
      <c r="D40" s="5">
        <f t="shared" si="1"/>
        <v>0.7847222222222219</v>
      </c>
      <c r="E40" s="1" t="s">
        <v>59</v>
      </c>
      <c r="F40" s="1">
        <f t="shared" si="4"/>
        <v>39</v>
      </c>
      <c r="G40" s="1" t="str">
        <f t="shared" si="5"/>
        <v>Field 3</v>
      </c>
      <c r="H40" s="1" t="s">
        <v>70</v>
      </c>
      <c r="I40" s="1" t="s">
        <v>80</v>
      </c>
      <c r="J40" s="1" t="s">
        <v>81</v>
      </c>
    </row>
    <row r="41" spans="1:10" ht="14.25">
      <c r="A41" s="4">
        <f t="shared" si="2"/>
        <v>42736</v>
      </c>
      <c r="B41" s="5">
        <f t="shared" si="14"/>
        <v>0.7499999999999997</v>
      </c>
      <c r="C41" s="4">
        <f t="shared" si="0"/>
        <v>42736</v>
      </c>
      <c r="D41" s="5">
        <f t="shared" si="1"/>
        <v>0.7847222222222219</v>
      </c>
      <c r="E41" s="1" t="s">
        <v>59</v>
      </c>
      <c r="F41" s="1">
        <f t="shared" si="4"/>
        <v>40</v>
      </c>
      <c r="G41" s="1" t="str">
        <f t="shared" si="5"/>
        <v>Field 4</v>
      </c>
      <c r="H41" s="1" t="s">
        <v>73</v>
      </c>
      <c r="I41" s="1" t="s">
        <v>82</v>
      </c>
      <c r="J41" s="1" t="s">
        <v>83</v>
      </c>
    </row>
  </sheetData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" workbookViewId="0" topLeftCell="A1">
      <selection activeCell="C4" sqref="C4"/>
    </sheetView>
  </sheetViews>
  <sheetFormatPr defaultColWidth="9.00390625" defaultRowHeight="12.75"/>
  <cols>
    <col min="1" max="1" width="20.125" style="1" customWidth="1"/>
    <col min="2" max="16384" width="9.125" style="1" customWidth="1"/>
  </cols>
  <sheetData>
    <row r="1" ht="12.75">
      <c r="A1" s="1" t="s">
        <v>84</v>
      </c>
    </row>
    <row r="3" spans="1:2" ht="14.25">
      <c r="A3" s="1" t="s">
        <v>85</v>
      </c>
      <c r="B3" s="7">
        <v>0.034722222222222224</v>
      </c>
    </row>
    <row r="4" spans="1:2" ht="14.25">
      <c r="A4" s="1" t="s">
        <v>86</v>
      </c>
      <c r="B4" s="7">
        <v>0.006944444444444444</v>
      </c>
    </row>
  </sheetData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2016-08-14T05:24:08Z</dcterms:created>
  <dcterms:modified xsi:type="dcterms:W3CDTF">2017-07-16T09:59:31Z</dcterms:modified>
  <cp:category/>
  <cp:version/>
  <cp:contentType/>
  <cp:contentStatus/>
  <cp:revision>9</cp:revision>
</cp:coreProperties>
</file>